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0965"/>
  </bookViews>
  <sheets>
    <sheet name="Budget Planner" sheetId="1" r:id="rId1"/>
  </sheets>
  <calcPr calcId="125725"/>
</workbook>
</file>

<file path=xl/calcChain.xml><?xml version="1.0" encoding="utf-8"?>
<calcChain xmlns="http://schemas.openxmlformats.org/spreadsheetml/2006/main">
  <c r="F24" i="1"/>
  <c r="F25"/>
  <c r="F26"/>
  <c r="F62" s="1"/>
  <c r="F27"/>
  <c r="F28"/>
  <c r="F29"/>
  <c r="F30"/>
  <c r="F31"/>
  <c r="F23"/>
  <c r="F59"/>
  <c r="F58"/>
  <c r="F57"/>
  <c r="F56"/>
  <c r="F52"/>
  <c r="F46"/>
  <c r="F45"/>
  <c r="I4"/>
  <c r="B68"/>
  <c r="C69" s="1"/>
  <c r="B73"/>
  <c r="C73" s="1"/>
  <c r="B76" s="1"/>
  <c r="B75" s="1"/>
  <c r="B71"/>
  <c r="B72"/>
  <c r="B66"/>
  <c r="B60"/>
  <c r="B61"/>
  <c r="B62" s="1"/>
  <c r="C5"/>
  <c r="I5" l="1"/>
  <c r="I6"/>
  <c r="C68"/>
  <c r="B69" s="1"/>
  <c r="B70"/>
  <c r="B64"/>
</calcChain>
</file>

<file path=xl/sharedStrings.xml><?xml version="1.0" encoding="utf-8"?>
<sst xmlns="http://schemas.openxmlformats.org/spreadsheetml/2006/main" count="89" uniqueCount="74">
  <si>
    <t>Income</t>
  </si>
  <si>
    <t>Monthly</t>
  </si>
  <si>
    <t>Working Family Tax Credits</t>
  </si>
  <si>
    <t>Child Benefit</t>
  </si>
  <si>
    <t>Childcare</t>
  </si>
  <si>
    <t>Maintenance</t>
  </si>
  <si>
    <t>Mortgage / Rent - Main Mortgage</t>
  </si>
  <si>
    <t>Secured Loan</t>
  </si>
  <si>
    <t>Unsecured loan No 1</t>
  </si>
  <si>
    <t>Unsecured loan No 2</t>
  </si>
  <si>
    <t>Credit  / Store card with ________________</t>
  </si>
  <si>
    <t>Secured Credit</t>
  </si>
  <si>
    <t xml:space="preserve">Applicant 1 - Salary Monthly Take Pay  Job 1 </t>
  </si>
  <si>
    <t xml:space="preserve">Applicant 2 - Salary Monthly Take Pay  Job 1 </t>
  </si>
  <si>
    <t>Other Benefits</t>
  </si>
  <si>
    <t>Investment Income</t>
  </si>
  <si>
    <t>Other Income _____________________</t>
  </si>
  <si>
    <t xml:space="preserve">Life Insurance </t>
  </si>
  <si>
    <t>Critical Illness cover</t>
  </si>
  <si>
    <t>Mortgage protection cover</t>
  </si>
  <si>
    <t>Income Protection Cover</t>
  </si>
  <si>
    <t>Buildings &amp; Contents Insurance</t>
  </si>
  <si>
    <t>Endowment Policies</t>
  </si>
  <si>
    <t xml:space="preserve">Water rates </t>
  </si>
  <si>
    <t>Gas</t>
  </si>
  <si>
    <t>Electricity</t>
  </si>
  <si>
    <t>TV Licence</t>
  </si>
  <si>
    <t>Telephone ( Include Broadband costs)</t>
  </si>
  <si>
    <t>Sky</t>
  </si>
  <si>
    <t>Mobile Phone costs</t>
  </si>
  <si>
    <t>Food costs per month</t>
  </si>
  <si>
    <t>Household goods  eg cleaning products etc</t>
  </si>
  <si>
    <t>Personal Hygiene / Beauty products</t>
  </si>
  <si>
    <t>Clothing</t>
  </si>
  <si>
    <t>Meals at work - per month</t>
  </si>
  <si>
    <t>Motor expenses - servicing</t>
  </si>
  <si>
    <t>Motor Insurance</t>
  </si>
  <si>
    <t>Fuel / Petrol costs</t>
  </si>
  <si>
    <t>Other  ________________________</t>
  </si>
  <si>
    <t>HouseHold Monthly Budget / Debt Ratio  &amp; MoneySaving Ideas</t>
  </si>
  <si>
    <r>
      <t>Applicant 1 - Salary Monthly Take Pay  Job 2</t>
    </r>
    <r>
      <rPr>
        <sz val="8"/>
        <color theme="1"/>
        <rFont val="Calibri"/>
        <family val="2"/>
        <scheme val="minor"/>
      </rPr>
      <t xml:space="preserve"> ( if applicable) </t>
    </r>
  </si>
  <si>
    <t>Other Monthly  credit ___________________</t>
  </si>
  <si>
    <r>
      <t xml:space="preserve">Monthly Costs - </t>
    </r>
    <r>
      <rPr>
        <b/>
        <sz val="8"/>
        <color theme="1"/>
        <rFont val="Calibri"/>
        <family val="2"/>
        <scheme val="minor"/>
      </rPr>
      <t>Please enter the COST PER MONTH</t>
    </r>
  </si>
  <si>
    <t>Monthly Actual</t>
  </si>
  <si>
    <t>Annual Actual</t>
  </si>
  <si>
    <t>Potential Saving</t>
  </si>
  <si>
    <r>
      <t>Applicant 2 - Salary Monthly Take Pay  Job 2</t>
    </r>
    <r>
      <rPr>
        <sz val="8"/>
        <color rgb="FF002060"/>
        <rFont val="Calibri"/>
        <family val="2"/>
        <scheme val="minor"/>
      </rPr>
      <t xml:space="preserve"> ( if applicable) </t>
    </r>
  </si>
  <si>
    <t xml:space="preserve">Total OUTGOINGS </t>
  </si>
  <si>
    <t>Cash Left over each month</t>
  </si>
  <si>
    <t>Total Income</t>
  </si>
  <si>
    <t>DTIR</t>
  </si>
  <si>
    <t>Council Tax</t>
  </si>
  <si>
    <t>Unsecured Credit / Loans / HP  - Monthly Payment</t>
  </si>
  <si>
    <t>Monthly Payment</t>
  </si>
  <si>
    <t>Total Balance</t>
  </si>
  <si>
    <t>Estimated Value of Property ( if owned / mortgaged)</t>
  </si>
  <si>
    <t>Property Value</t>
  </si>
  <si>
    <t>Mortgage Value</t>
  </si>
  <si>
    <t>unsecured totals</t>
  </si>
  <si>
    <t>Total</t>
  </si>
  <si>
    <t>Total Value</t>
  </si>
  <si>
    <t>Mortgage LTV</t>
  </si>
  <si>
    <t>Equity</t>
  </si>
  <si>
    <t>Monthly Potential Area of Savings</t>
  </si>
  <si>
    <t>potential savings</t>
  </si>
  <si>
    <t>Fixed costs</t>
  </si>
  <si>
    <t xml:space="preserve">         &gt;&gt;&gt;</t>
  </si>
  <si>
    <t>Provided by</t>
  </si>
  <si>
    <t>Cash left over each month</t>
  </si>
  <si>
    <t xml:space="preserve">Provided by  </t>
  </si>
  <si>
    <t>not to be regarded as a full financial review</t>
  </si>
  <si>
    <t>for informational use only</t>
  </si>
  <si>
    <t>BEFORE  SAVINGS</t>
  </si>
  <si>
    <t>AFTER ACTIONS / SAVINGS</t>
  </si>
</sst>
</file>

<file path=xl/styles.xml><?xml version="1.0" encoding="utf-8"?>
<styleSheet xmlns="http://schemas.openxmlformats.org/spreadsheetml/2006/main">
  <numFmts count="2">
    <numFmt numFmtId="164" formatCode="&quot;£&quot;#,##0.00;[Red]\-&quot;£&quot;#,##0.00"/>
    <numFmt numFmtId="165" formatCode="&quot;£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6" fillId="0" borderId="0" xfId="0" applyFont="1"/>
    <xf numFmtId="0" fontId="0" fillId="2" borderId="0" xfId="0" applyFill="1"/>
    <xf numFmtId="0" fontId="0" fillId="0" borderId="0" xfId="0" applyFont="1" applyFill="1"/>
    <xf numFmtId="165" fontId="0" fillId="3" borderId="0" xfId="0" applyNumberFormat="1" applyFill="1"/>
    <xf numFmtId="0" fontId="10" fillId="0" borderId="0" xfId="0" applyFont="1"/>
    <xf numFmtId="0" fontId="4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12" fillId="0" borderId="0" xfId="0" applyFont="1"/>
    <xf numFmtId="0" fontId="13" fillId="0" borderId="0" xfId="0" applyFont="1"/>
    <xf numFmtId="0" fontId="0" fillId="3" borderId="0" xfId="0" applyFill="1"/>
    <xf numFmtId="165" fontId="9" fillId="3" borderId="0" xfId="0" applyNumberFormat="1" applyFont="1" applyFill="1" applyAlignment="1">
      <alignment horizontal="center" wrapText="1"/>
    </xf>
    <xf numFmtId="165" fontId="0" fillId="3" borderId="0" xfId="0" applyNumberFormat="1" applyFill="1" applyBorder="1"/>
    <xf numFmtId="165" fontId="0" fillId="4" borderId="0" xfId="0" applyNumberFormat="1" applyFill="1"/>
    <xf numFmtId="0" fontId="2" fillId="4" borderId="0" xfId="0" applyFont="1" applyFill="1"/>
    <xf numFmtId="165" fontId="9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right" wrapText="1"/>
    </xf>
    <xf numFmtId="4" fontId="0" fillId="0" borderId="0" xfId="0" applyNumberFormat="1"/>
    <xf numFmtId="4" fontId="0" fillId="4" borderId="0" xfId="0" applyNumberFormat="1" applyFill="1" applyAlignment="1">
      <alignment horizontal="right" wrapText="1"/>
    </xf>
    <xf numFmtId="4" fontId="9" fillId="4" borderId="0" xfId="0" applyNumberFormat="1" applyFont="1" applyFill="1" applyAlignment="1">
      <alignment horizontal="center" wrapText="1"/>
    </xf>
    <xf numFmtId="4" fontId="0" fillId="0" borderId="1" xfId="0" applyNumberFormat="1" applyBorder="1"/>
    <xf numFmtId="4" fontId="9" fillId="0" borderId="0" xfId="0" applyNumberFormat="1" applyFont="1" applyAlignment="1">
      <alignment horizontal="center" wrapText="1"/>
    </xf>
    <xf numFmtId="4" fontId="0" fillId="4" borderId="0" xfId="0" applyNumberFormat="1" applyFill="1"/>
    <xf numFmtId="4" fontId="0" fillId="2" borderId="0" xfId="0" applyNumberFormat="1" applyFill="1"/>
    <xf numFmtId="4" fontId="3" fillId="0" borderId="0" xfId="0" applyNumberFormat="1" applyFont="1"/>
    <xf numFmtId="4" fontId="0" fillId="4" borderId="0" xfId="0" applyNumberFormat="1" applyFill="1" applyAlignment="1">
      <alignment wrapText="1"/>
    </xf>
    <xf numFmtId="4" fontId="0" fillId="3" borderId="0" xfId="0" applyNumberFormat="1" applyFill="1"/>
    <xf numFmtId="4" fontId="0" fillId="0" borderId="0" xfId="0" applyNumberFormat="1" applyFill="1"/>
    <xf numFmtId="4" fontId="8" fillId="2" borderId="0" xfId="0" applyNumberFormat="1" applyFont="1" applyFill="1"/>
    <xf numFmtId="4" fontId="0" fillId="0" borderId="0" xfId="1" applyNumberFormat="1" applyFont="1"/>
    <xf numFmtId="4" fontId="3" fillId="0" borderId="0" xfId="1" applyNumberFormat="1" applyFont="1"/>
    <xf numFmtId="4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Debt</a:t>
            </a:r>
            <a:r>
              <a:rPr lang="en-US" baseline="0"/>
              <a:t> To Income Ratio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0405074365704284E-2"/>
          <c:y val="0.32395851560221656"/>
          <c:w val="0.75143657042869649"/>
          <c:h val="0.52566710411198603"/>
        </c:manualLayout>
      </c:layout>
      <c:barChart>
        <c:barDir val="bar"/>
        <c:grouping val="stacked"/>
        <c:ser>
          <c:idx val="0"/>
          <c:order val="0"/>
          <c:tx>
            <c:strRef>
              <c:f>'Budget Planner'!$A$64</c:f>
              <c:strCache>
                <c:ptCount val="1"/>
                <c:pt idx="0">
                  <c:v>DTIR</c:v>
                </c:pt>
              </c:strCache>
            </c:strRef>
          </c:tx>
          <c:dLbls>
            <c:showVal val="1"/>
          </c:dLbls>
          <c:val>
            <c:numRef>
              <c:f>'Budget Planner'!$B$64</c:f>
              <c:numCache>
                <c:formatCode>#,##0.00</c:formatCode>
                <c:ptCount val="1"/>
                <c:pt idx="0">
                  <c:v>1.1259285461620092</c:v>
                </c:pt>
              </c:numCache>
            </c:numRef>
          </c:val>
        </c:ser>
        <c:overlap val="100"/>
        <c:axId val="69772032"/>
        <c:axId val="69773568"/>
      </c:barChart>
      <c:catAx>
        <c:axId val="69772032"/>
        <c:scaling>
          <c:orientation val="minMax"/>
        </c:scaling>
        <c:delete val="1"/>
        <c:axPos val="l"/>
        <c:tickLblPos val="none"/>
        <c:crossAx val="69773568"/>
        <c:crosses val="autoZero"/>
        <c:auto val="1"/>
        <c:lblAlgn val="ctr"/>
        <c:lblOffset val="100"/>
      </c:catAx>
      <c:valAx>
        <c:axId val="69773568"/>
        <c:scaling>
          <c:orientation val="minMax"/>
          <c:max val="1.25"/>
          <c:min val="0"/>
        </c:scaling>
        <c:axPos val="b"/>
        <c:majorGridlines>
          <c:spPr>
            <a:ln w="317500">
              <a:gradFill flip="none"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10800000" scaled="1"/>
                <a:tileRect/>
              </a:gradFill>
            </a:ln>
          </c:spPr>
        </c:majorGridlines>
        <c:numFmt formatCode="#,##0.00" sourceLinked="1"/>
        <c:tickLblPos val="nextTo"/>
        <c:txPr>
          <a:bodyPr rot="-2100000" vert="horz"/>
          <a:lstStyle/>
          <a:p>
            <a:pPr>
              <a:defRPr/>
            </a:pPr>
            <a:endParaRPr lang="en-US"/>
          </a:p>
        </c:txPr>
        <c:crossAx val="6977203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6832163421432795"/>
          <c:y val="0.82865224816330274"/>
          <c:w val="7.8600073766201761E-2"/>
          <c:h val="0.10543972819724065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/>
      <c:pieChart>
        <c:varyColors val="1"/>
        <c:ser>
          <c:idx val="0"/>
          <c:order val="0"/>
          <c:spPr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dPt>
            <c:idx val="0"/>
          </c:dPt>
          <c:dPt>
            <c:idx val="1"/>
            <c:explosion val="9"/>
          </c:dPt>
          <c:dLbls>
            <c:showVal val="1"/>
            <c:showLeaderLines val="1"/>
          </c:dLbls>
          <c:cat>
            <c:strRef>
              <c:f>'Budget Planner'!$A$75:$A$76</c:f>
              <c:strCache>
                <c:ptCount val="2"/>
                <c:pt idx="0">
                  <c:v>Equity</c:v>
                </c:pt>
                <c:pt idx="1">
                  <c:v>Mortgage LTV</c:v>
                </c:pt>
              </c:strCache>
            </c:strRef>
          </c:cat>
          <c:val>
            <c:numRef>
              <c:f>'Budget Planner'!$B$75:$B$76</c:f>
              <c:numCache>
                <c:formatCode>#,##0.00</c:formatCode>
                <c:ptCount val="2"/>
                <c:pt idx="0">
                  <c:v>0.36499999999999999</c:v>
                </c:pt>
                <c:pt idx="1">
                  <c:v>0.63500000000000001</c:v>
                </c:pt>
              </c:numCache>
            </c:numRef>
          </c:val>
        </c:ser>
        <c:ser>
          <c:idx val="1"/>
          <c:order val="1"/>
          <c:cat>
            <c:numRef>
              <c:f>'Budget Planner'!$A$74</c:f>
              <c:numCache>
                <c:formatCode>General</c:formatCode>
                <c:ptCount val="1"/>
              </c:numCache>
            </c:numRef>
          </c:cat>
          <c:val>
            <c:numRef>
              <c:f>'Budget Planner'!$C$74</c:f>
              <c:numCache>
                <c:formatCode>#,##0.00</c:formatCode>
                <c:ptCount val="1"/>
              </c:numCache>
            </c:numRef>
          </c:val>
        </c:ser>
        <c:firstSliceAng val="219"/>
      </c:pieChart>
    </c:plotArea>
    <c:legend>
      <c:legendPos val="r"/>
      <c:layout>
        <c:manualLayout>
          <c:xMode val="edge"/>
          <c:yMode val="edge"/>
          <c:x val="8.0251531058617653E-2"/>
          <c:y val="0.89482495457298605"/>
          <c:w val="0.9197484689413824"/>
          <c:h val="0.10341449626488997"/>
        </c:manualLayout>
      </c:layout>
      <c:overlay val="1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9"/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Potential Monthly Savings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884951881014873"/>
          <c:y val="0.19480351414406533"/>
          <c:w val="0.49973435940154837"/>
          <c:h val="0.6548221055701372"/>
        </c:manualLayout>
      </c:layout>
      <c:barChart>
        <c:barDir val="col"/>
        <c:grouping val="stacked"/>
        <c:varyColors val="1"/>
        <c:ser>
          <c:idx val="0"/>
          <c:order val="0"/>
          <c:dLbls>
            <c:numFmt formatCode="&quot;$&quot;#,##0.00" sourceLinked="0"/>
            <c:showVal val="1"/>
          </c:dLbls>
          <c:cat>
            <c:strRef>
              <c:f>'Budget Planner'!$A$69:$A$70</c:f>
              <c:strCache>
                <c:ptCount val="2"/>
                <c:pt idx="0">
                  <c:v>Fixed costs</c:v>
                </c:pt>
                <c:pt idx="1">
                  <c:v>potential savings</c:v>
                </c:pt>
              </c:strCache>
            </c:strRef>
          </c:cat>
          <c:val>
            <c:numRef>
              <c:f>'Budget Planner'!$B$69:$B$70</c:f>
              <c:numCache>
                <c:formatCode>#,##0.00</c:formatCode>
                <c:ptCount val="2"/>
                <c:pt idx="0">
                  <c:v>2207</c:v>
                </c:pt>
                <c:pt idx="1">
                  <c:v>976</c:v>
                </c:pt>
              </c:numCache>
            </c:numRef>
          </c:val>
        </c:ser>
        <c:gapWidth val="55"/>
        <c:overlap val="100"/>
        <c:axId val="70611328"/>
        <c:axId val="70612864"/>
      </c:barChart>
      <c:catAx>
        <c:axId val="70611328"/>
        <c:scaling>
          <c:orientation val="minMax"/>
        </c:scaling>
        <c:axPos val="b"/>
        <c:numFmt formatCode="General" sourceLinked="1"/>
        <c:majorTickMark val="none"/>
        <c:tickLblPos val="nextTo"/>
        <c:crossAx val="70612864"/>
        <c:crosses val="autoZero"/>
        <c:auto val="1"/>
        <c:lblAlgn val="ctr"/>
        <c:lblOffset val="100"/>
      </c:catAx>
      <c:valAx>
        <c:axId val="7061286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706113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152400</xdr:rowOff>
    </xdr:from>
    <xdr:to>
      <xdr:col>14</xdr:col>
      <xdr:colOff>285749</xdr:colOff>
      <xdr:row>17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22</xdr:row>
      <xdr:rowOff>66676</xdr:rowOff>
    </xdr:from>
    <xdr:to>
      <xdr:col>9</xdr:col>
      <xdr:colOff>342900</xdr:colOff>
      <xdr:row>34</xdr:row>
      <xdr:rowOff>123826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495300</xdr:colOff>
      <xdr:row>22</xdr:row>
      <xdr:rowOff>76201</xdr:rowOff>
    </xdr:from>
    <xdr:to>
      <xdr:col>14</xdr:col>
      <xdr:colOff>314325</xdr:colOff>
      <xdr:row>34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17</xdr:row>
      <xdr:rowOff>180975</xdr:rowOff>
    </xdr:from>
    <xdr:to>
      <xdr:col>12</xdr:col>
      <xdr:colOff>317500</xdr:colOff>
      <xdr:row>21</xdr:row>
      <xdr:rowOff>133351</xdr:rowOff>
    </xdr:to>
    <xdr:sp macro="" textlink="">
      <xdr:nvSpPr>
        <xdr:cNvPr id="9" name="TextBox 8"/>
        <xdr:cNvSpPr txBox="1"/>
      </xdr:nvSpPr>
      <xdr:spPr>
        <a:xfrm>
          <a:off x="6172200" y="3762375"/>
          <a:ext cx="4660900" cy="879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00"/>
            <a:t>DTIR</a:t>
          </a:r>
        </a:p>
        <a:p>
          <a:r>
            <a:rPr lang="en-GB" sz="900"/>
            <a:t>Less than 50%  =  Good</a:t>
          </a:r>
        </a:p>
        <a:p>
          <a:r>
            <a:rPr lang="en-GB" sz="900"/>
            <a:t>50%</a:t>
          </a:r>
          <a:r>
            <a:rPr lang="en-GB" sz="900" baseline="0"/>
            <a:t> - 65%  = Reccomended Maximum</a:t>
          </a:r>
        </a:p>
        <a:p>
          <a:r>
            <a:rPr lang="en-GB" sz="900" baseline="0"/>
            <a:t>65% - 80%  = Caution possible debt problems</a:t>
          </a:r>
        </a:p>
        <a:p>
          <a:r>
            <a:rPr lang="en-GB" sz="900" baseline="0"/>
            <a:t>80% +  =  Take action to reduce all unsecured debts and non essential costs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75" zoomScaleNormal="75" workbookViewId="0">
      <selection activeCell="L37" sqref="L37"/>
    </sheetView>
  </sheetViews>
  <sheetFormatPr defaultRowHeight="15"/>
  <cols>
    <col min="1" max="1" width="48.7109375" customWidth="1"/>
    <col min="2" max="2" width="12.85546875" style="22" bestFit="1" customWidth="1"/>
    <col min="3" max="3" width="13.85546875" style="22" customWidth="1"/>
    <col min="4" max="4" width="2.42578125" customWidth="1"/>
    <col min="5" max="5" width="11.140625" style="22" customWidth="1"/>
    <col min="6" max="6" width="11" style="22" customWidth="1"/>
    <col min="7" max="7" width="5.140625" customWidth="1"/>
    <col min="8" max="8" width="26.7109375" customWidth="1"/>
    <col min="9" max="9" width="10.42578125" bestFit="1" customWidth="1"/>
  </cols>
  <sheetData>
    <row r="1" spans="1:11" ht="28.5">
      <c r="A1" s="6" t="s">
        <v>39</v>
      </c>
    </row>
    <row r="2" spans="1:11" ht="28.5">
      <c r="A2" s="6"/>
      <c r="J2" s="7" t="s">
        <v>67</v>
      </c>
      <c r="K2" s="7"/>
    </row>
    <row r="3" spans="1:11">
      <c r="A3" s="14"/>
      <c r="B3" s="22" t="s">
        <v>72</v>
      </c>
      <c r="D3" s="15"/>
      <c r="E3" s="22" t="s">
        <v>73</v>
      </c>
      <c r="K3" s="7"/>
    </row>
    <row r="4" spans="1:11" ht="31.5" customHeight="1">
      <c r="A4" s="19" t="s">
        <v>0</v>
      </c>
      <c r="B4" s="30" t="s">
        <v>43</v>
      </c>
      <c r="C4" s="23" t="s">
        <v>44</v>
      </c>
      <c r="D4" s="21"/>
      <c r="E4" s="30" t="s">
        <v>43</v>
      </c>
      <c r="F4" s="23" t="s">
        <v>45</v>
      </c>
      <c r="H4" t="s">
        <v>49</v>
      </c>
      <c r="I4" s="22">
        <f>SUM(B60)</f>
        <v>2827</v>
      </c>
    </row>
    <row r="5" spans="1:11">
      <c r="A5" t="s">
        <v>12</v>
      </c>
      <c r="B5" s="22">
        <v>2370</v>
      </c>
      <c r="C5" s="22">
        <f>SUM(B5)*12</f>
        <v>28440</v>
      </c>
      <c r="D5" s="5"/>
      <c r="H5" t="s">
        <v>47</v>
      </c>
      <c r="I5" s="22">
        <f>SUM(B61)</f>
        <v>3183</v>
      </c>
    </row>
    <row r="6" spans="1:11">
      <c r="A6" t="s">
        <v>40</v>
      </c>
      <c r="B6" s="22">
        <v>0</v>
      </c>
      <c r="D6" s="5"/>
      <c r="H6" t="s">
        <v>68</v>
      </c>
      <c r="I6" s="22">
        <f>SUM(I4)-I5</f>
        <v>-356</v>
      </c>
    </row>
    <row r="7" spans="1:11">
      <c r="A7" s="2" t="s">
        <v>13</v>
      </c>
      <c r="B7" s="22">
        <v>0</v>
      </c>
      <c r="D7" s="5"/>
      <c r="I7" s="8"/>
    </row>
    <row r="8" spans="1:11">
      <c r="A8" s="2" t="s">
        <v>46</v>
      </c>
      <c r="B8" s="22">
        <v>0</v>
      </c>
      <c r="D8" s="5"/>
    </row>
    <row r="9" spans="1:11">
      <c r="A9" t="s">
        <v>2</v>
      </c>
      <c r="B9" s="22">
        <v>120</v>
      </c>
      <c r="D9" s="5"/>
    </row>
    <row r="10" spans="1:11">
      <c r="A10" t="s">
        <v>3</v>
      </c>
      <c r="B10" s="22">
        <v>112</v>
      </c>
      <c r="D10" s="5"/>
    </row>
    <row r="11" spans="1:11">
      <c r="A11" t="s">
        <v>4</v>
      </c>
      <c r="B11" s="22">
        <v>0</v>
      </c>
      <c r="D11" s="5"/>
    </row>
    <row r="12" spans="1:11">
      <c r="A12" t="s">
        <v>5</v>
      </c>
      <c r="B12" s="22">
        <v>225</v>
      </c>
      <c r="D12" s="5"/>
    </row>
    <row r="13" spans="1:11">
      <c r="A13" t="s">
        <v>14</v>
      </c>
      <c r="B13" s="22">
        <v>0</v>
      </c>
      <c r="D13" s="5"/>
    </row>
    <row r="14" spans="1:11">
      <c r="A14" t="s">
        <v>15</v>
      </c>
      <c r="B14" s="22">
        <v>0</v>
      </c>
      <c r="D14" s="5"/>
    </row>
    <row r="15" spans="1:11">
      <c r="A15" t="s">
        <v>16</v>
      </c>
      <c r="B15" s="22">
        <v>0</v>
      </c>
      <c r="D15" s="5"/>
    </row>
    <row r="16" spans="1:11">
      <c r="A16" t="s">
        <v>16</v>
      </c>
      <c r="B16" s="22">
        <v>0</v>
      </c>
      <c r="D16" s="5"/>
    </row>
    <row r="17" spans="1:6" ht="26.25" customHeight="1" thickBot="1">
      <c r="A17" s="19" t="s">
        <v>11</v>
      </c>
      <c r="B17" s="27"/>
      <c r="C17" s="24" t="s">
        <v>60</v>
      </c>
      <c r="D17" s="20"/>
      <c r="E17" s="24"/>
      <c r="F17" s="27"/>
    </row>
    <row r="18" spans="1:6" ht="16.5" customHeight="1" thickBot="1">
      <c r="A18" s="1" t="s">
        <v>55</v>
      </c>
      <c r="B18" s="31" t="s">
        <v>66</v>
      </c>
      <c r="C18" s="25">
        <v>200000</v>
      </c>
      <c r="D18" s="17"/>
      <c r="E18" s="36"/>
    </row>
    <row r="19" spans="1:6" ht="25.5" customHeight="1">
      <c r="A19" s="1"/>
      <c r="B19" s="26" t="s">
        <v>53</v>
      </c>
      <c r="C19" s="26" t="s">
        <v>54</v>
      </c>
      <c r="D19" s="16"/>
      <c r="E19" s="26"/>
    </row>
    <row r="20" spans="1:6">
      <c r="A20" t="s">
        <v>6</v>
      </c>
      <c r="B20" s="22">
        <v>825</v>
      </c>
      <c r="C20" s="22">
        <v>100000</v>
      </c>
      <c r="D20" s="5"/>
    </row>
    <row r="21" spans="1:6">
      <c r="A21" t="s">
        <v>7</v>
      </c>
      <c r="B21" s="32">
        <v>0</v>
      </c>
      <c r="C21" s="22">
        <v>15000</v>
      </c>
      <c r="D21" s="5"/>
    </row>
    <row r="22" spans="1:6" ht="24" customHeight="1">
      <c r="A22" s="19" t="s">
        <v>52</v>
      </c>
      <c r="B22" s="24" t="s">
        <v>53</v>
      </c>
      <c r="C22" s="24" t="s">
        <v>54</v>
      </c>
      <c r="D22" s="20"/>
      <c r="E22" s="24"/>
      <c r="F22" s="27"/>
    </row>
    <row r="23" spans="1:6">
      <c r="A23" t="s">
        <v>8</v>
      </c>
      <c r="B23" s="32">
        <v>300</v>
      </c>
      <c r="C23" s="22">
        <v>6000</v>
      </c>
      <c r="D23" s="5"/>
      <c r="F23" s="22">
        <f>SUM(B23)</f>
        <v>300</v>
      </c>
    </row>
    <row r="24" spans="1:6">
      <c r="A24" t="s">
        <v>9</v>
      </c>
      <c r="B24" s="32">
        <v>125</v>
      </c>
      <c r="C24" s="22">
        <v>3500</v>
      </c>
      <c r="D24" s="5"/>
      <c r="F24" s="22">
        <f t="shared" ref="F24:F31" si="0">SUM(B24)</f>
        <v>125</v>
      </c>
    </row>
    <row r="25" spans="1:6">
      <c r="A25" t="s">
        <v>10</v>
      </c>
      <c r="B25" s="32">
        <v>125</v>
      </c>
      <c r="C25" s="22">
        <v>2500</v>
      </c>
      <c r="D25" s="5"/>
      <c r="F25" s="22">
        <f t="shared" si="0"/>
        <v>125</v>
      </c>
    </row>
    <row r="26" spans="1:6">
      <c r="A26" t="s">
        <v>10</v>
      </c>
      <c r="B26" s="32">
        <v>225</v>
      </c>
      <c r="D26" s="5"/>
      <c r="F26" s="22">
        <f t="shared" si="0"/>
        <v>225</v>
      </c>
    </row>
    <row r="27" spans="1:6">
      <c r="A27" t="s">
        <v>10</v>
      </c>
      <c r="B27" s="32">
        <v>0</v>
      </c>
      <c r="D27" s="5"/>
      <c r="F27" s="22">
        <f t="shared" si="0"/>
        <v>0</v>
      </c>
    </row>
    <row r="28" spans="1:6">
      <c r="A28" t="s">
        <v>10</v>
      </c>
      <c r="B28" s="32">
        <v>0</v>
      </c>
      <c r="D28" s="5"/>
      <c r="F28" s="22">
        <f t="shared" si="0"/>
        <v>0</v>
      </c>
    </row>
    <row r="29" spans="1:6">
      <c r="A29" t="s">
        <v>10</v>
      </c>
      <c r="B29" s="32">
        <v>0</v>
      </c>
      <c r="D29" s="5"/>
      <c r="F29" s="22">
        <f t="shared" si="0"/>
        <v>0</v>
      </c>
    </row>
    <row r="30" spans="1:6">
      <c r="A30" t="s">
        <v>10</v>
      </c>
      <c r="B30" s="32">
        <v>0</v>
      </c>
      <c r="D30" s="5"/>
      <c r="F30" s="22">
        <f t="shared" si="0"/>
        <v>0</v>
      </c>
    </row>
    <row r="31" spans="1:6">
      <c r="A31" t="s">
        <v>41</v>
      </c>
      <c r="B31" s="32">
        <v>0</v>
      </c>
      <c r="D31" s="5"/>
      <c r="F31" s="22">
        <f t="shared" si="0"/>
        <v>0</v>
      </c>
    </row>
    <row r="32" spans="1:6" ht="24" customHeight="1">
      <c r="A32" s="19" t="s">
        <v>42</v>
      </c>
      <c r="B32" s="27"/>
      <c r="C32" s="27"/>
      <c r="D32" s="18"/>
      <c r="E32" s="27"/>
      <c r="F32" s="27"/>
    </row>
    <row r="33" spans="1:11" ht="16.5" customHeight="1">
      <c r="A33" s="4" t="s">
        <v>51</v>
      </c>
      <c r="B33" s="32">
        <v>148</v>
      </c>
      <c r="D33" s="5"/>
    </row>
    <row r="34" spans="1:11">
      <c r="A34" t="s">
        <v>17</v>
      </c>
      <c r="B34" s="32">
        <v>35</v>
      </c>
      <c r="D34" s="5"/>
    </row>
    <row r="35" spans="1:11">
      <c r="A35" t="s">
        <v>18</v>
      </c>
      <c r="B35" s="32">
        <v>26</v>
      </c>
      <c r="D35" s="5"/>
    </row>
    <row r="36" spans="1:11">
      <c r="A36" t="s">
        <v>19</v>
      </c>
      <c r="B36" s="32">
        <v>22</v>
      </c>
      <c r="D36" s="5"/>
    </row>
    <row r="37" spans="1:11">
      <c r="A37" t="s">
        <v>20</v>
      </c>
      <c r="B37" s="32">
        <v>0</v>
      </c>
      <c r="D37" s="5"/>
    </row>
    <row r="38" spans="1:11">
      <c r="A38" t="s">
        <v>21</v>
      </c>
      <c r="B38" s="32">
        <v>29</v>
      </c>
      <c r="D38" s="5"/>
      <c r="H38" s="10" t="s">
        <v>69</v>
      </c>
      <c r="J38" s="9"/>
      <c r="K38" s="9"/>
    </row>
    <row r="39" spans="1:11">
      <c r="A39" t="s">
        <v>22</v>
      </c>
      <c r="B39" s="32">
        <v>0</v>
      </c>
      <c r="D39" s="5"/>
      <c r="H39" s="10" t="s">
        <v>71</v>
      </c>
    </row>
    <row r="40" spans="1:11">
      <c r="A40" t="s">
        <v>23</v>
      </c>
      <c r="B40" s="32">
        <v>35</v>
      </c>
      <c r="D40" s="5"/>
      <c r="H40" s="10" t="s">
        <v>70</v>
      </c>
    </row>
    <row r="41" spans="1:11">
      <c r="A41" t="s">
        <v>24</v>
      </c>
      <c r="B41" s="32">
        <v>50</v>
      </c>
      <c r="D41" s="5"/>
    </row>
    <row r="42" spans="1:11">
      <c r="A42" t="s">
        <v>25</v>
      </c>
      <c r="B42" s="32">
        <v>50</v>
      </c>
      <c r="D42" s="5"/>
    </row>
    <row r="43" spans="1:11">
      <c r="A43" t="s">
        <v>26</v>
      </c>
      <c r="B43" s="32">
        <v>15</v>
      </c>
      <c r="D43" s="5"/>
    </row>
    <row r="44" spans="1:11">
      <c r="A44" t="s">
        <v>27</v>
      </c>
      <c r="B44" s="32">
        <v>22</v>
      </c>
      <c r="D44" s="5"/>
    </row>
    <row r="45" spans="1:11">
      <c r="A45" t="s">
        <v>28</v>
      </c>
      <c r="B45" s="32">
        <v>16</v>
      </c>
      <c r="D45" s="5"/>
      <c r="F45" s="22">
        <f>SUM(B45:C45)</f>
        <v>16</v>
      </c>
    </row>
    <row r="46" spans="1:11">
      <c r="A46" t="s">
        <v>29</v>
      </c>
      <c r="B46" s="32">
        <v>85</v>
      </c>
      <c r="D46" s="5"/>
      <c r="F46" s="22">
        <f>SUM(B46:C46)</f>
        <v>85</v>
      </c>
    </row>
    <row r="47" spans="1:11">
      <c r="A47" t="s">
        <v>30</v>
      </c>
      <c r="B47" s="32">
        <v>400</v>
      </c>
      <c r="D47" s="5"/>
    </row>
    <row r="48" spans="1:11">
      <c r="A48" t="s">
        <v>31</v>
      </c>
      <c r="B48" s="32">
        <v>150</v>
      </c>
      <c r="D48" s="5"/>
    </row>
    <row r="49" spans="1:6">
      <c r="A49" t="s">
        <v>32</v>
      </c>
      <c r="B49" s="32">
        <v>50</v>
      </c>
      <c r="D49" s="5"/>
    </row>
    <row r="50" spans="1:6">
      <c r="A50" t="s">
        <v>33</v>
      </c>
      <c r="B50" s="32">
        <v>200</v>
      </c>
      <c r="D50" s="5"/>
    </row>
    <row r="51" spans="1:6">
      <c r="A51" t="s">
        <v>4</v>
      </c>
      <c r="B51" s="32">
        <v>0</v>
      </c>
      <c r="D51" s="5"/>
    </row>
    <row r="52" spans="1:6">
      <c r="A52" t="s">
        <v>34</v>
      </c>
      <c r="B52" s="32">
        <v>100</v>
      </c>
      <c r="D52" s="5"/>
      <c r="F52" s="22">
        <f>SUM(B52:C52)</f>
        <v>100</v>
      </c>
    </row>
    <row r="53" spans="1:6">
      <c r="A53" t="s">
        <v>35</v>
      </c>
      <c r="B53" s="32">
        <v>50</v>
      </c>
      <c r="D53" s="5"/>
    </row>
    <row r="54" spans="1:6">
      <c r="A54" t="s">
        <v>36</v>
      </c>
      <c r="B54" s="32">
        <v>20</v>
      </c>
      <c r="D54" s="5"/>
    </row>
    <row r="55" spans="1:6">
      <c r="A55" t="s">
        <v>37</v>
      </c>
      <c r="B55" s="32">
        <v>80</v>
      </c>
      <c r="D55" s="5"/>
    </row>
    <row r="56" spans="1:6">
      <c r="A56" t="s">
        <v>38</v>
      </c>
      <c r="B56" s="32">
        <v>0</v>
      </c>
      <c r="D56" s="5"/>
      <c r="F56" s="22">
        <f t="shared" ref="F56:F59" si="1">SUM(B56:C56)</f>
        <v>0</v>
      </c>
    </row>
    <row r="57" spans="1:6">
      <c r="A57" t="s">
        <v>38</v>
      </c>
      <c r="B57" s="32"/>
      <c r="D57" s="5"/>
      <c r="F57" s="22">
        <f t="shared" si="1"/>
        <v>0</v>
      </c>
    </row>
    <row r="58" spans="1:6">
      <c r="A58" t="s">
        <v>38</v>
      </c>
      <c r="B58" s="32"/>
      <c r="D58" s="5"/>
      <c r="F58" s="22">
        <f t="shared" si="1"/>
        <v>0</v>
      </c>
    </row>
    <row r="59" spans="1:6">
      <c r="A59" t="s">
        <v>38</v>
      </c>
      <c r="B59" s="32"/>
      <c r="D59" s="5"/>
      <c r="F59" s="22">
        <f t="shared" si="1"/>
        <v>0</v>
      </c>
    </row>
    <row r="60" spans="1:6">
      <c r="A60" t="s">
        <v>49</v>
      </c>
      <c r="B60" s="22">
        <f>SUM(B5:B16)</f>
        <v>2827</v>
      </c>
      <c r="D60" s="15"/>
    </row>
    <row r="61" spans="1:6">
      <c r="A61" t="s">
        <v>47</v>
      </c>
      <c r="B61" s="22">
        <f>SUM(B20:B59)</f>
        <v>3183</v>
      </c>
      <c r="D61" s="15"/>
    </row>
    <row r="62" spans="1:6" ht="18.75">
      <c r="A62" s="3" t="s">
        <v>48</v>
      </c>
      <c r="B62" s="33">
        <f>SUM(B5:B16)-B61</f>
        <v>-356</v>
      </c>
      <c r="C62" s="28"/>
      <c r="D62" s="3"/>
      <c r="E62" s="28"/>
      <c r="F62" s="28">
        <f>SUM(F5:F61)</f>
        <v>976</v>
      </c>
    </row>
    <row r="64" spans="1:6">
      <c r="A64" t="s">
        <v>50</v>
      </c>
      <c r="B64" s="34">
        <f>SUM(B61)/B60</f>
        <v>1.1259285461620092</v>
      </c>
    </row>
    <row r="65" spans="1:5">
      <c r="A65" s="11"/>
      <c r="B65" s="29"/>
      <c r="C65" s="29"/>
      <c r="D65" s="11"/>
      <c r="E65" s="29"/>
    </row>
    <row r="66" spans="1:5" ht="15.75">
      <c r="A66" s="13"/>
      <c r="B66" s="29">
        <f>SUM(B40:B42,B33:B36,B38,B20:B21)</f>
        <v>1220</v>
      </c>
      <c r="C66" s="29"/>
      <c r="D66" s="11"/>
      <c r="E66" s="29"/>
    </row>
    <row r="67" spans="1:5">
      <c r="A67" s="11"/>
      <c r="B67" s="29" t="s">
        <v>1</v>
      </c>
      <c r="C67" s="29" t="s">
        <v>59</v>
      </c>
      <c r="D67" s="11"/>
      <c r="E67" s="29"/>
    </row>
    <row r="68" spans="1:5">
      <c r="A68" s="11" t="s">
        <v>63</v>
      </c>
      <c r="B68" s="29">
        <f>SUM(B56:B59,B52,B45:B46,B23:B31,B21)</f>
        <v>976</v>
      </c>
      <c r="C68" s="29">
        <f>SUM(B61)-B68</f>
        <v>2207</v>
      </c>
      <c r="D68" s="12"/>
      <c r="E68" s="29"/>
    </row>
    <row r="69" spans="1:5">
      <c r="A69" s="11" t="s">
        <v>65</v>
      </c>
      <c r="B69" s="29">
        <f>SUM(C68)</f>
        <v>2207</v>
      </c>
      <c r="C69" s="29">
        <f>SUM(B68)</f>
        <v>976</v>
      </c>
      <c r="D69" s="12"/>
      <c r="E69" s="29"/>
    </row>
    <row r="70" spans="1:5">
      <c r="A70" s="11" t="s">
        <v>64</v>
      </c>
      <c r="B70" s="29">
        <f>SUM(B68)</f>
        <v>976</v>
      </c>
      <c r="C70" s="29"/>
      <c r="D70" s="11"/>
      <c r="E70" s="29"/>
    </row>
    <row r="71" spans="1:5">
      <c r="A71" s="11" t="s">
        <v>56</v>
      </c>
      <c r="B71" s="29">
        <f>SUM(C18)</f>
        <v>200000</v>
      </c>
      <c r="C71" s="29"/>
      <c r="D71" s="11"/>
      <c r="E71" s="29"/>
    </row>
    <row r="72" spans="1:5">
      <c r="A72" s="11" t="s">
        <v>57</v>
      </c>
      <c r="B72" s="29">
        <f>SUM(C20:C21)</f>
        <v>115000</v>
      </c>
      <c r="C72" s="29"/>
      <c r="D72" s="11"/>
      <c r="E72" s="29"/>
    </row>
    <row r="73" spans="1:5">
      <c r="A73" s="11" t="s">
        <v>58</v>
      </c>
      <c r="B73" s="29">
        <f>SUM(C23:C31)</f>
        <v>12000</v>
      </c>
      <c r="C73" s="29">
        <f>SUM(B72:B73)</f>
        <v>127000</v>
      </c>
      <c r="D73" s="12"/>
      <c r="E73" s="29"/>
    </row>
    <row r="74" spans="1:5">
      <c r="A74" s="11"/>
      <c r="B74" s="35">
        <v>1</v>
      </c>
      <c r="C74" s="29"/>
      <c r="D74" s="11"/>
      <c r="E74" s="29"/>
    </row>
    <row r="75" spans="1:5">
      <c r="A75" s="11" t="s">
        <v>62</v>
      </c>
      <c r="B75" s="35">
        <f>SUM(B74)-B76</f>
        <v>0.36499999999999999</v>
      </c>
      <c r="C75" s="29"/>
      <c r="D75" s="11"/>
      <c r="E75" s="29"/>
    </row>
    <row r="76" spans="1:5">
      <c r="A76" s="11" t="s">
        <v>61</v>
      </c>
      <c r="B76" s="35">
        <f>SUM(C73)/B71</f>
        <v>0.63500000000000001</v>
      </c>
      <c r="C76" s="29"/>
      <c r="D76" s="11"/>
      <c r="E76" s="29"/>
    </row>
    <row r="77" spans="1:5">
      <c r="A77" s="11"/>
      <c r="B77" s="29"/>
      <c r="C77" s="29"/>
      <c r="D77" s="11"/>
      <c r="E77" s="29"/>
    </row>
    <row r="78" spans="1:5">
      <c r="A78" s="11"/>
      <c r="B78" s="29"/>
      <c r="C78" s="29"/>
      <c r="D78" s="11"/>
      <c r="E78" s="29"/>
    </row>
  </sheetData>
  <pageMargins left="0.70866141732283472" right="0.70866141732283472" top="0.74803149606299213" bottom="0.74803149606299213" header="0.31496062992125984" footer="0.31496062992125984"/>
  <pageSetup paperSize="9" scale="66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B8C4D75-C428-4177-AB9E-4998C0B2C7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cp:lastPrinted>2009-09-30T20:25:14Z</cp:lastPrinted>
  <dcterms:created xsi:type="dcterms:W3CDTF">2011-02-10T01:01:27Z</dcterms:created>
  <dcterms:modified xsi:type="dcterms:W3CDTF">2011-02-10T01:01:51Z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TC300071219990</vt:lpwstr>
  </property>
</Properties>
</file>